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sinessData\RSK_RPBB_CRM_CREDIT-EXPERTISE\1 - Personal Folders\Bjorn\Liquidity Simulator\2020 01\"/>
    </mc:Choice>
  </mc:AlternateContent>
  <xr:revisionPtr revIDLastSave="0" documentId="13_ncr:1_{015FBC83-5D2A-485B-A237-8DA43F91FFF0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8" i="2" l="1"/>
  <c r="Z18" i="2"/>
  <c r="Y18" i="2"/>
  <c r="AA13" i="2"/>
  <c r="Z13" i="2"/>
  <c r="Y13" i="2"/>
  <c r="E9" i="2"/>
  <c r="B21" i="2" l="1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E20" i="2" s="1"/>
  <c r="B23" i="2"/>
  <c r="E21" i="2" l="1"/>
  <c r="F9" i="2" l="1"/>
  <c r="F21" i="2"/>
  <c r="G21" i="2" s="1"/>
  <c r="AF2" i="2"/>
  <c r="F20" i="2"/>
  <c r="H21" i="2" l="1"/>
  <c r="I21" i="2"/>
  <c r="AF3" i="2"/>
  <c r="G9" i="2"/>
  <c r="G20" i="2" s="1"/>
  <c r="AG2" i="2"/>
  <c r="AG3" i="2" l="1"/>
  <c r="H9" i="2"/>
  <c r="H20" i="2" s="1"/>
  <c r="AF4" i="2"/>
  <c r="AH2" i="2"/>
  <c r="AI2" i="2" s="1"/>
  <c r="AF5" i="2"/>
  <c r="I9" i="2" l="1"/>
  <c r="I20" i="2" s="1"/>
  <c r="AG4" i="2"/>
  <c r="AH3" i="2"/>
  <c r="AI3" i="2" s="1"/>
  <c r="AF6" i="2" l="1"/>
  <c r="AH4" i="2"/>
  <c r="AI4" i="2" s="1"/>
  <c r="AG5" i="2"/>
  <c r="J9" i="2"/>
  <c r="J20" i="2" l="1"/>
  <c r="J21" i="2"/>
  <c r="AG6" i="2" s="1"/>
  <c r="AH5" i="2" l="1"/>
  <c r="AI5" i="2" s="1"/>
  <c r="K9" i="2"/>
  <c r="K20" i="2" s="1"/>
  <c r="AF7" i="2"/>
  <c r="K21" i="2"/>
  <c r="AF8" i="2" s="1"/>
  <c r="L9" i="2" l="1"/>
  <c r="L20" i="2" s="1"/>
  <c r="AH6" i="2"/>
  <c r="AI6" i="2" s="1"/>
  <c r="AG7" i="2"/>
  <c r="L21" i="2"/>
  <c r="AH7" i="2" s="1"/>
  <c r="AI7" i="2" s="1"/>
  <c r="E23" i="2" s="1"/>
  <c r="E27" i="2" s="1"/>
  <c r="M9" i="2" l="1"/>
  <c r="M20" i="2" s="1"/>
  <c r="M21" i="2"/>
  <c r="AF10" i="2" s="1"/>
  <c r="AF9" i="2"/>
  <c r="AG8" i="2"/>
  <c r="N21" i="2" l="1"/>
  <c r="AG9" i="2"/>
  <c r="AH8" i="2"/>
  <c r="AI8" i="2"/>
  <c r="N9" i="2"/>
  <c r="N20" i="2" s="1"/>
  <c r="AF11" i="2"/>
  <c r="AH9" i="2"/>
  <c r="AI9" i="2" s="1"/>
  <c r="AG10" i="2"/>
  <c r="O9" i="2"/>
  <c r="O20" i="2" s="1"/>
  <c r="O21" i="2"/>
  <c r="AF12" i="2" l="1"/>
  <c r="AG11" i="2"/>
  <c r="AH10" i="2"/>
  <c r="AI10" i="2" s="1"/>
  <c r="P21" i="2"/>
  <c r="P9" i="2"/>
  <c r="P20" i="2" s="1"/>
  <c r="AF13" i="2" l="1"/>
  <c r="AH11" i="2"/>
  <c r="AI11" i="2" s="1"/>
  <c r="AG12" i="2"/>
  <c r="Q21" i="2"/>
  <c r="Q9" i="2"/>
  <c r="Q20" i="2" s="1"/>
  <c r="AH12" i="2" l="1"/>
  <c r="AI12" i="2" s="1"/>
  <c r="AG13" i="2"/>
  <c r="R21" i="2"/>
  <c r="AH13" i="2" s="1"/>
  <c r="AI13" i="2" s="1"/>
  <c r="R9" i="2"/>
  <c r="R20" i="2" s="1"/>
  <c r="S9" i="2" l="1"/>
  <c r="S20" i="2" s="1"/>
  <c r="S21" i="2"/>
  <c r="T21" i="2" l="1"/>
  <c r="T9" i="2"/>
  <c r="T20" i="2" s="1"/>
  <c r="U21" i="2" l="1"/>
  <c r="U9" i="2"/>
  <c r="U20" i="2" s="1"/>
  <c r="V21" i="2" l="1"/>
  <c r="V9" i="2"/>
  <c r="V20" i="2" s="1"/>
  <c r="W9" i="2" l="1"/>
  <c r="W20" i="2" s="1"/>
  <c r="W21" i="2"/>
  <c r="X21" i="2" l="1"/>
  <c r="X9" i="2"/>
  <c r="X20" i="2" s="1"/>
  <c r="Y21" i="2" l="1"/>
  <c r="Y9" i="2"/>
  <c r="Y20" i="2" s="1"/>
  <c r="Z21" i="2" l="1"/>
  <c r="Z9" i="2"/>
  <c r="Z20" i="2" s="1"/>
  <c r="AA21" i="2" l="1"/>
  <c r="AA9" i="2"/>
  <c r="AA20" i="2" s="1"/>
</calcChain>
</file>

<file path=xl/sharedStrings.xml><?xml version="1.0" encoding="utf-8"?>
<sst xmlns="http://schemas.openxmlformats.org/spreadsheetml/2006/main" count="62" uniqueCount="35">
  <si>
    <t>(dropdown menu)</t>
  </si>
  <si>
    <t>month</t>
  </si>
  <si>
    <t>value month</t>
  </si>
  <si>
    <t>value month +1</t>
  </si>
  <si>
    <t>value month +2</t>
  </si>
  <si>
    <t xml:space="preserve">Liquidités disponibles + calcul du besoin en liquidités en début de mois </t>
  </si>
  <si>
    <t>Position de départ des liquidités disponibles (y compris montants disponibles sur les lignes à court terme)?</t>
  </si>
  <si>
    <t>Liquidités disponibles (y compris montants disponibles sur les lignes à court terme)</t>
  </si>
  <si>
    <t>Revenus attendus</t>
  </si>
  <si>
    <t>Aide supplémentaire des pouvoirs publics</t>
  </si>
  <si>
    <t>Montant total des revenus attendus</t>
  </si>
  <si>
    <t>Dépenses attendues</t>
  </si>
  <si>
    <t>Amortissements de crédit attendus (BNPPF - capital + intérêts)</t>
  </si>
  <si>
    <t xml:space="preserve">Amortissements de crédit attendus (autres banques - capital + intérêts) </t>
  </si>
  <si>
    <t>Montant total des dépenses attendues</t>
  </si>
  <si>
    <t>Besoins de liquidités (par mois)</t>
  </si>
  <si>
    <t>Position cumulative des liquidités à partir de</t>
  </si>
  <si>
    <t>Manque de liquidités pour les 3 mois à venir à partir de</t>
  </si>
  <si>
    <t>Effort propre (Aides actionnaires)</t>
  </si>
  <si>
    <t>Nouveaux crédits ou demandes de crédits auprès d'autres banques</t>
  </si>
  <si>
    <t>Demande de nouveau crédit auprès de BNP Paribas Fortis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</si>
  <si>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</si>
  <si>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</si>
  <si>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</si>
  <si>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</si>
  <si>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</si>
  <si>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</si>
  <si>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</si>
  <si>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</si>
  <si>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</si>
  <si>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</si>
  <si>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</si>
  <si>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</si>
  <si>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Période Corona </t>
  </si>
  <si>
    <t>Simulateur Besoins Liquidités BNP Paribas Fortis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</si>
</sst>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AF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5" fillId="5" borderId="5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vertical="center"/>
    </xf>
    <xf numFmtId="3" fontId="4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3" fontId="5" fillId="5" borderId="18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4" fillId="4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65" fontId="0" fillId="4" borderId="12" xfId="1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 vertical="center"/>
    </xf>
    <xf numFmtId="3" fontId="4" fillId="5" borderId="26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168088</xdr:rowOff>
    </xdr:from>
    <xdr:to>
      <xdr:col>0</xdr:col>
      <xdr:colOff>2363956</xdr:colOff>
      <xdr:row>0</xdr:row>
      <xdr:rowOff>636718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471" y="168088"/>
          <a:ext cx="2229485" cy="46863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180975</xdr:rowOff>
    </xdr:from>
    <xdr:to>
      <xdr:col>0</xdr:col>
      <xdr:colOff>2388235</xdr:colOff>
      <xdr:row>0</xdr:row>
      <xdr:rowOff>646430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4D2D0ABF-EBBF-43B0-9488-C4DACB996D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80975"/>
          <a:ext cx="2229485" cy="468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3"/>
  <sheetViews>
    <sheetView tabSelected="1" zoomScaleNormal="100" workbookViewId="0">
      <selection activeCell="A9" sqref="A9"/>
    </sheetView>
  </sheetViews>
  <sheetFormatPr defaultRowHeight="14.5" x14ac:dyDescent="0.35"/>
  <cols>
    <col min="1" max="1" width="93.90625" style="37" bestFit="1" customWidth="1"/>
    <col min="2" max="2" width="11.7265625" customWidth="1"/>
    <col min="3" max="27" width="9.7265625" customWidth="1"/>
    <col min="30" max="30" width="10.36328125" hidden="1" customWidth="1"/>
    <col min="31" max="31" width="9.1796875" hidden="1" customWidth="1"/>
    <col min="32" max="32" width="11.54296875" hidden="1" customWidth="1"/>
    <col min="33" max="34" width="14" hidden="1" customWidth="1"/>
    <col min="35" max="35" width="9.1796875" hidden="1" customWidth="1"/>
  </cols>
  <sheetData>
    <row r="1" spans="1:35" ht="58.5" customHeight="1" x14ac:dyDescent="0.35">
      <c r="A1" s="83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E1" t="s">
        <v>1</v>
      </c>
      <c r="AF1" t="s">
        <v>2</v>
      </c>
      <c r="AG1" t="s">
        <v>3</v>
      </c>
      <c r="AH1" t="s">
        <v>4</v>
      </c>
    </row>
    <row r="2" spans="1:35" ht="15" thickBot="1" x14ac:dyDescent="0.4">
      <c r="AD2" t="s">
        <v>21</v>
      </c>
      <c r="AE2">
        <v>1</v>
      </c>
      <c r="AF2" s="36">
        <f>E21</f>
        <v>0</v>
      </c>
      <c r="AG2" s="36">
        <f>F21</f>
        <v>0</v>
      </c>
      <c r="AH2" s="36">
        <f>G21</f>
        <v>0</v>
      </c>
      <c r="AI2" s="36">
        <f>MIN(AF2:AH2)</f>
        <v>0</v>
      </c>
    </row>
    <row r="3" spans="1:35" ht="15" thickBot="1" x14ac:dyDescent="0.4">
      <c r="A3" s="44" t="s">
        <v>5</v>
      </c>
      <c r="B3" s="45" t="s">
        <v>21</v>
      </c>
      <c r="C3" t="s">
        <v>0</v>
      </c>
      <c r="AD3" t="s">
        <v>22</v>
      </c>
      <c r="AE3">
        <v>2</v>
      </c>
      <c r="AF3" s="36">
        <f>F21</f>
        <v>0</v>
      </c>
      <c r="AG3" s="36">
        <f>G21</f>
        <v>0</v>
      </c>
      <c r="AH3" s="36">
        <f>H21</f>
        <v>0</v>
      </c>
      <c r="AI3" s="36">
        <f t="shared" ref="AI3:AI13" si="0">MIN(AF3:AH3)</f>
        <v>0</v>
      </c>
    </row>
    <row r="4" spans="1:35" ht="15" thickBot="1" x14ac:dyDescent="0.4">
      <c r="A4" s="46" t="s">
        <v>6</v>
      </c>
      <c r="B4" s="47">
        <v>0</v>
      </c>
      <c r="AD4" t="s">
        <v>23</v>
      </c>
      <c r="AE4">
        <v>3</v>
      </c>
      <c r="AF4" s="36">
        <f>G21</f>
        <v>0</v>
      </c>
      <c r="AG4" s="36">
        <f>H21</f>
        <v>0</v>
      </c>
      <c r="AH4" s="36">
        <f>I21</f>
        <v>0</v>
      </c>
      <c r="AI4" s="36">
        <f t="shared" si="0"/>
        <v>0</v>
      </c>
    </row>
    <row r="5" spans="1:35" ht="15" thickBot="1" x14ac:dyDescent="0.4">
      <c r="AD5" t="s">
        <v>24</v>
      </c>
      <c r="AE5">
        <v>4</v>
      </c>
      <c r="AF5" s="36">
        <f>H21</f>
        <v>0</v>
      </c>
      <c r="AG5" s="36">
        <f>I21</f>
        <v>0</v>
      </c>
      <c r="AH5" s="36">
        <f>J21</f>
        <v>0</v>
      </c>
      <c r="AI5" s="36">
        <f t="shared" si="0"/>
        <v>0</v>
      </c>
    </row>
    <row r="6" spans="1:35" ht="16" thickBot="1" x14ac:dyDescent="0.4">
      <c r="B6" s="86">
        <v>2020</v>
      </c>
      <c r="C6" s="87"/>
      <c r="D6" s="88"/>
      <c r="E6" s="89">
        <v>2021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1">
        <v>2022</v>
      </c>
      <c r="R6" s="92"/>
      <c r="S6" s="92"/>
      <c r="T6" s="92"/>
      <c r="U6" s="92"/>
      <c r="V6" s="92"/>
      <c r="W6" s="92"/>
      <c r="X6" s="92"/>
      <c r="Y6" s="92"/>
      <c r="Z6" s="92"/>
      <c r="AA6" s="93"/>
      <c r="AD6" t="s">
        <v>25</v>
      </c>
      <c r="AE6">
        <v>5</v>
      </c>
      <c r="AF6" s="36">
        <f>I21</f>
        <v>0</v>
      </c>
      <c r="AG6" s="36">
        <f>J21</f>
        <v>0</v>
      </c>
      <c r="AH6" s="36">
        <f>K21</f>
        <v>0</v>
      </c>
      <c r="AI6" s="36">
        <f t="shared" si="0"/>
        <v>0</v>
      </c>
    </row>
    <row r="7" spans="1:35" ht="15" thickBot="1" x14ac:dyDescent="0.4">
      <c r="B7" s="84" t="s">
        <v>33</v>
      </c>
      <c r="C7" s="85"/>
      <c r="D7" s="85"/>
      <c r="E7" s="85"/>
      <c r="F7" s="85"/>
      <c r="G7" s="85"/>
      <c r="H7" s="85"/>
      <c r="I7" s="85"/>
      <c r="J7" s="85"/>
      <c r="K7" s="90"/>
      <c r="L7" s="90"/>
      <c r="M7" s="90"/>
      <c r="N7" s="90"/>
      <c r="O7" s="90"/>
      <c r="P7" s="90"/>
      <c r="Q7" s="94"/>
      <c r="R7" s="95"/>
      <c r="S7" s="95"/>
      <c r="T7" s="95"/>
      <c r="U7" s="95"/>
      <c r="V7" s="95"/>
      <c r="W7" s="95"/>
      <c r="X7" s="95"/>
      <c r="Y7" s="95"/>
      <c r="Z7" s="95"/>
      <c r="AA7" s="96"/>
      <c r="AB7" s="36"/>
      <c r="AC7" s="36"/>
      <c r="AD7" t="s">
        <v>26</v>
      </c>
      <c r="AE7">
        <v>6</v>
      </c>
      <c r="AF7" s="36">
        <f>J21</f>
        <v>0</v>
      </c>
      <c r="AG7" s="36">
        <f>K21</f>
        <v>0</v>
      </c>
      <c r="AH7" s="36">
        <f>L21</f>
        <v>0</v>
      </c>
      <c r="AI7" s="36">
        <f t="shared" si="0"/>
        <v>0</v>
      </c>
    </row>
    <row r="8" spans="1:35" ht="15" thickBot="1" x14ac:dyDescent="0.4">
      <c r="A8" s="57"/>
      <c r="B8" s="58" t="s">
        <v>30</v>
      </c>
      <c r="C8" s="8" t="s">
        <v>31</v>
      </c>
      <c r="D8" s="59" t="s">
        <v>32</v>
      </c>
      <c r="E8" s="69" t="s">
        <v>21</v>
      </c>
      <c r="F8" s="70" t="s">
        <v>22</v>
      </c>
      <c r="G8" s="70" t="s">
        <v>23</v>
      </c>
      <c r="H8" s="70" t="s">
        <v>24</v>
      </c>
      <c r="I8" s="70" t="s">
        <v>25</v>
      </c>
      <c r="J8" s="70" t="s">
        <v>26</v>
      </c>
      <c r="K8" s="70" t="s">
        <v>27</v>
      </c>
      <c r="L8" s="70" t="s">
        <v>28</v>
      </c>
      <c r="M8" s="70" t="s">
        <v>29</v>
      </c>
      <c r="N8" s="70" t="s">
        <v>30</v>
      </c>
      <c r="O8" s="70" t="s">
        <v>31</v>
      </c>
      <c r="P8" s="77" t="s">
        <v>32</v>
      </c>
      <c r="Q8" s="79" t="s">
        <v>21</v>
      </c>
      <c r="R8" s="78" t="s">
        <v>22</v>
      </c>
      <c r="S8" s="78" t="s">
        <v>23</v>
      </c>
      <c r="T8" s="78" t="s">
        <v>24</v>
      </c>
      <c r="U8" s="78" t="s">
        <v>25</v>
      </c>
      <c r="V8" s="78" t="s">
        <v>26</v>
      </c>
      <c r="W8" s="78" t="s">
        <v>27</v>
      </c>
      <c r="X8" s="80" t="s">
        <v>28</v>
      </c>
      <c r="Y8" s="78" t="s">
        <v>29</v>
      </c>
      <c r="Z8" s="78" t="s">
        <v>30</v>
      </c>
      <c r="AA8" s="78" t="s">
        <v>31</v>
      </c>
      <c r="AB8" s="36"/>
      <c r="AC8" s="36"/>
      <c r="AD8" t="s">
        <v>27</v>
      </c>
      <c r="AE8">
        <v>7</v>
      </c>
      <c r="AF8" s="36">
        <f>K21</f>
        <v>0</v>
      </c>
      <c r="AG8" s="36">
        <f>L21</f>
        <v>0</v>
      </c>
      <c r="AH8" s="36">
        <f>M21</f>
        <v>0</v>
      </c>
      <c r="AI8" s="36">
        <f t="shared" si="0"/>
        <v>0</v>
      </c>
    </row>
    <row r="9" spans="1:35" ht="27.65" customHeight="1" thickBot="1" x14ac:dyDescent="0.4">
      <c r="A9" s="57" t="s">
        <v>7</v>
      </c>
      <c r="B9" s="81"/>
      <c r="C9" s="82"/>
      <c r="D9" s="82"/>
      <c r="E9" s="55">
        <f>IF(NOT(E8=B3),0,B4)</f>
        <v>0</v>
      </c>
      <c r="F9" s="48">
        <f t="shared" ref="F9:M9" si="1">IF($B$3=F8,$B$4,IF(E21&gt;0,E21,0))</f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8">
        <f t="shared" ref="N9:X9" si="2">IF(M21&gt;0,M21,0)</f>
        <v>0</v>
      </c>
      <c r="O9" s="48">
        <f t="shared" si="2"/>
        <v>0</v>
      </c>
      <c r="P9" s="49">
        <f t="shared" si="2"/>
        <v>0</v>
      </c>
      <c r="Q9" s="55">
        <f t="shared" si="2"/>
        <v>0</v>
      </c>
      <c r="R9" s="48">
        <f t="shared" si="2"/>
        <v>0</v>
      </c>
      <c r="S9" s="48">
        <f t="shared" si="2"/>
        <v>0</v>
      </c>
      <c r="T9" s="48">
        <f t="shared" si="2"/>
        <v>0</v>
      </c>
      <c r="U9" s="48">
        <f t="shared" si="2"/>
        <v>0</v>
      </c>
      <c r="V9" s="48">
        <f t="shared" si="2"/>
        <v>0</v>
      </c>
      <c r="W9" s="48">
        <f t="shared" si="2"/>
        <v>0</v>
      </c>
      <c r="X9" s="48">
        <f t="shared" si="2"/>
        <v>0</v>
      </c>
      <c r="Y9" s="48">
        <f t="shared" ref="Y9" si="3">IF(X21&gt;0,X21,0)</f>
        <v>0</v>
      </c>
      <c r="Z9" s="48">
        <f t="shared" ref="Z9" si="4">IF(Y21&gt;0,Y21,0)</f>
        <v>0</v>
      </c>
      <c r="AA9" s="56">
        <f t="shared" ref="AA9" si="5">IF(Z21&gt;0,Z21,0)</f>
        <v>0</v>
      </c>
      <c r="AB9" s="36"/>
      <c r="AC9" s="36"/>
      <c r="AD9" t="s">
        <v>28</v>
      </c>
      <c r="AE9">
        <v>8</v>
      </c>
      <c r="AF9" s="36">
        <f>L21</f>
        <v>0</v>
      </c>
      <c r="AG9" s="36">
        <f>M21</f>
        <v>0</v>
      </c>
      <c r="AH9" s="36">
        <f>N21</f>
        <v>0</v>
      </c>
      <c r="AI9" s="36">
        <f t="shared" si="0"/>
        <v>0</v>
      </c>
    </row>
    <row r="10" spans="1:35" ht="15" thickBot="1" x14ac:dyDescent="0.4">
      <c r="A10" s="2"/>
      <c r="B10" s="3"/>
      <c r="C10" s="3"/>
      <c r="D10" s="3"/>
      <c r="E10" s="4"/>
      <c r="F10" s="4"/>
      <c r="G10" s="5"/>
      <c r="H10" s="5"/>
      <c r="I10" s="5"/>
      <c r="J10" s="5"/>
      <c r="AD10" t="s">
        <v>29</v>
      </c>
      <c r="AE10">
        <v>9</v>
      </c>
      <c r="AF10" s="36">
        <f>M21</f>
        <v>0</v>
      </c>
      <c r="AG10" s="36">
        <f>N21</f>
        <v>0</v>
      </c>
      <c r="AH10" s="36">
        <f>O21</f>
        <v>0</v>
      </c>
      <c r="AI10" s="36">
        <f t="shared" si="0"/>
        <v>0</v>
      </c>
    </row>
    <row r="11" spans="1:35" ht="27.65" customHeight="1" x14ac:dyDescent="0.35">
      <c r="A11" s="60" t="s">
        <v>8</v>
      </c>
      <c r="B11" s="58">
        <v>0</v>
      </c>
      <c r="C11" s="8">
        <v>0</v>
      </c>
      <c r="D11" s="71">
        <v>0</v>
      </c>
      <c r="E11" s="50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40">
        <v>0</v>
      </c>
      <c r="Q11" s="50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30">
        <v>0</v>
      </c>
      <c r="AD11" t="s">
        <v>30</v>
      </c>
      <c r="AE11">
        <v>10</v>
      </c>
      <c r="AF11" s="36">
        <f>N21</f>
        <v>0</v>
      </c>
      <c r="AG11" s="36">
        <f>O21</f>
        <v>0</v>
      </c>
      <c r="AH11" s="36">
        <f>P21</f>
        <v>0</v>
      </c>
      <c r="AI11" s="36">
        <f t="shared" si="0"/>
        <v>0</v>
      </c>
    </row>
    <row r="12" spans="1:35" ht="27.65" customHeight="1" x14ac:dyDescent="0.35">
      <c r="A12" s="61" t="s">
        <v>9</v>
      </c>
      <c r="B12" s="63"/>
      <c r="C12" s="7"/>
      <c r="D12" s="72"/>
      <c r="E12" s="51">
        <v>0</v>
      </c>
      <c r="F12" s="28"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41"/>
      <c r="Q12" s="51"/>
      <c r="R12" s="28"/>
      <c r="S12" s="28"/>
      <c r="T12" s="28"/>
      <c r="U12" s="28"/>
      <c r="V12" s="28"/>
      <c r="W12" s="28"/>
      <c r="X12" s="28"/>
      <c r="Y12" s="28"/>
      <c r="Z12" s="28"/>
      <c r="AA12" s="31"/>
      <c r="AD12" t="s">
        <v>31</v>
      </c>
      <c r="AE12">
        <v>11</v>
      </c>
      <c r="AF12" s="36">
        <f>O21</f>
        <v>0</v>
      </c>
      <c r="AG12" s="36">
        <f>P21</f>
        <v>0</v>
      </c>
      <c r="AH12" s="36">
        <f>Q21</f>
        <v>0</v>
      </c>
      <c r="AI12" s="36">
        <f t="shared" si="0"/>
        <v>0</v>
      </c>
    </row>
    <row r="13" spans="1:35" ht="27.65" customHeight="1" thickBot="1" x14ac:dyDescent="0.4">
      <c r="A13" s="62" t="s">
        <v>10</v>
      </c>
      <c r="B13" s="64"/>
      <c r="C13" s="9"/>
      <c r="D13" s="73"/>
      <c r="E13" s="52">
        <f>SUM(E11:E12)</f>
        <v>0</v>
      </c>
      <c r="F13" s="26">
        <f t="shared" ref="F13:X13" si="6">SUM(F11:F12)</f>
        <v>0</v>
      </c>
      <c r="G13" s="26">
        <f t="shared" si="6"/>
        <v>0</v>
      </c>
      <c r="H13" s="26">
        <f t="shared" si="6"/>
        <v>0</v>
      </c>
      <c r="I13" s="26">
        <f t="shared" si="6"/>
        <v>0</v>
      </c>
      <c r="J13" s="26">
        <f t="shared" si="6"/>
        <v>0</v>
      </c>
      <c r="K13" s="26">
        <f t="shared" si="6"/>
        <v>0</v>
      </c>
      <c r="L13" s="26">
        <f t="shared" si="6"/>
        <v>0</v>
      </c>
      <c r="M13" s="26">
        <f t="shared" si="6"/>
        <v>0</v>
      </c>
      <c r="N13" s="26">
        <f t="shared" si="6"/>
        <v>0</v>
      </c>
      <c r="O13" s="26">
        <f t="shared" si="6"/>
        <v>0</v>
      </c>
      <c r="P13" s="42">
        <f t="shared" si="6"/>
        <v>0</v>
      </c>
      <c r="Q13" s="52">
        <f t="shared" si="6"/>
        <v>0</v>
      </c>
      <c r="R13" s="26">
        <f t="shared" si="6"/>
        <v>0</v>
      </c>
      <c r="S13" s="26">
        <f t="shared" si="6"/>
        <v>0</v>
      </c>
      <c r="T13" s="26">
        <f t="shared" si="6"/>
        <v>0</v>
      </c>
      <c r="U13" s="26">
        <f t="shared" si="6"/>
        <v>0</v>
      </c>
      <c r="V13" s="26">
        <f t="shared" si="6"/>
        <v>0</v>
      </c>
      <c r="W13" s="26">
        <f t="shared" si="6"/>
        <v>0</v>
      </c>
      <c r="X13" s="26">
        <f t="shared" si="6"/>
        <v>0</v>
      </c>
      <c r="Y13" s="26">
        <f t="shared" ref="Y13:AA13" si="7">SUM(Y11:Y12)</f>
        <v>0</v>
      </c>
      <c r="Z13" s="26">
        <f t="shared" si="7"/>
        <v>0</v>
      </c>
      <c r="AA13" s="27">
        <f t="shared" si="7"/>
        <v>0</v>
      </c>
      <c r="AD13" t="s">
        <v>32</v>
      </c>
      <c r="AE13">
        <v>12</v>
      </c>
      <c r="AF13" s="36">
        <f>P21</f>
        <v>0</v>
      </c>
      <c r="AG13" s="36">
        <f>Q21</f>
        <v>0</v>
      </c>
      <c r="AH13" s="36">
        <f>R21</f>
        <v>0</v>
      </c>
      <c r="AI13" s="36">
        <f t="shared" si="0"/>
        <v>0</v>
      </c>
    </row>
    <row r="14" spans="1:35" ht="15" thickBot="1" x14ac:dyDescent="0.4">
      <c r="A14" s="13"/>
      <c r="B14" s="3"/>
      <c r="C14" s="3"/>
      <c r="D14" s="3"/>
      <c r="E14" s="11"/>
      <c r="F14" s="11"/>
      <c r="G14" s="11"/>
      <c r="H14" s="11"/>
      <c r="I14" s="11"/>
      <c r="J14" s="11"/>
    </row>
    <row r="15" spans="1:35" x14ac:dyDescent="0.35">
      <c r="A15" s="60" t="s">
        <v>11</v>
      </c>
      <c r="B15" s="58">
        <v>0</v>
      </c>
      <c r="C15" s="8">
        <v>0</v>
      </c>
      <c r="D15" s="71">
        <v>0</v>
      </c>
      <c r="E15" s="50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40">
        <v>0</v>
      </c>
      <c r="Q15" s="50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30">
        <v>0</v>
      </c>
    </row>
    <row r="16" spans="1:35" x14ac:dyDescent="0.35">
      <c r="A16" s="61" t="s">
        <v>12</v>
      </c>
      <c r="B16" s="65">
        <v>0</v>
      </c>
      <c r="C16" s="6">
        <v>0</v>
      </c>
      <c r="D16" s="74">
        <v>0</v>
      </c>
      <c r="E16" s="51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41">
        <v>0</v>
      </c>
      <c r="Q16" s="51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31">
        <v>0</v>
      </c>
    </row>
    <row r="17" spans="1:35" ht="39" customHeight="1" x14ac:dyDescent="0.35">
      <c r="A17" s="61" t="s">
        <v>13</v>
      </c>
      <c r="B17" s="65">
        <v>0</v>
      </c>
      <c r="C17" s="6">
        <v>0</v>
      </c>
      <c r="D17" s="74">
        <v>0</v>
      </c>
      <c r="E17" s="51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41">
        <v>0</v>
      </c>
      <c r="Q17" s="51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31">
        <v>0</v>
      </c>
    </row>
    <row r="18" spans="1:35" ht="27.65" customHeight="1" thickBot="1" x14ac:dyDescent="0.4">
      <c r="A18" s="62" t="s">
        <v>14</v>
      </c>
      <c r="B18" s="64"/>
      <c r="C18" s="9"/>
      <c r="D18" s="73"/>
      <c r="E18" s="52">
        <f t="shared" ref="E18:X18" si="8">SUM(E15:E17)</f>
        <v>0</v>
      </c>
      <c r="F18" s="26">
        <f t="shared" si="8"/>
        <v>0</v>
      </c>
      <c r="G18" s="26">
        <f t="shared" si="8"/>
        <v>0</v>
      </c>
      <c r="H18" s="26">
        <f t="shared" si="8"/>
        <v>0</v>
      </c>
      <c r="I18" s="26">
        <f t="shared" si="8"/>
        <v>0</v>
      </c>
      <c r="J18" s="26">
        <f t="shared" si="8"/>
        <v>0</v>
      </c>
      <c r="K18" s="26">
        <f t="shared" si="8"/>
        <v>0</v>
      </c>
      <c r="L18" s="26">
        <f t="shared" si="8"/>
        <v>0</v>
      </c>
      <c r="M18" s="26">
        <f t="shared" si="8"/>
        <v>0</v>
      </c>
      <c r="N18" s="26">
        <f t="shared" si="8"/>
        <v>0</v>
      </c>
      <c r="O18" s="26">
        <f t="shared" si="8"/>
        <v>0</v>
      </c>
      <c r="P18" s="42">
        <f t="shared" si="8"/>
        <v>0</v>
      </c>
      <c r="Q18" s="52">
        <f t="shared" si="8"/>
        <v>0</v>
      </c>
      <c r="R18" s="26">
        <f t="shared" si="8"/>
        <v>0</v>
      </c>
      <c r="S18" s="26">
        <f t="shared" si="8"/>
        <v>0</v>
      </c>
      <c r="T18" s="26">
        <f t="shared" si="8"/>
        <v>0</v>
      </c>
      <c r="U18" s="26">
        <f t="shared" si="8"/>
        <v>0</v>
      </c>
      <c r="V18" s="26">
        <f t="shared" si="8"/>
        <v>0</v>
      </c>
      <c r="W18" s="26">
        <f t="shared" si="8"/>
        <v>0</v>
      </c>
      <c r="X18" s="26">
        <f t="shared" si="8"/>
        <v>0</v>
      </c>
      <c r="Y18" s="26">
        <f t="shared" ref="Y18:AA18" si="9">SUM(Y15:Y17)</f>
        <v>0</v>
      </c>
      <c r="Z18" s="26">
        <f t="shared" si="9"/>
        <v>0</v>
      </c>
      <c r="AA18" s="27">
        <f t="shared" si="9"/>
        <v>0</v>
      </c>
    </row>
    <row r="19" spans="1:35" ht="15" thickBot="1" x14ac:dyDescent="0.4">
      <c r="A19" s="2"/>
      <c r="B19" s="3"/>
      <c r="C19" s="3"/>
      <c r="D19" s="3"/>
      <c r="E19" s="5"/>
      <c r="F19" s="5"/>
      <c r="G19" s="5"/>
      <c r="H19" s="5"/>
      <c r="I19" s="5"/>
      <c r="J19" s="5"/>
    </row>
    <row r="20" spans="1:35" ht="27.65" customHeight="1" x14ac:dyDescent="0.35">
      <c r="A20" s="60" t="s">
        <v>15</v>
      </c>
      <c r="B20" s="67"/>
      <c r="C20" s="20"/>
      <c r="D20" s="75"/>
      <c r="E20" s="53">
        <f t="shared" ref="E20:X20" si="10">IF((E9+E13-E18)&gt;0,0,E9+E13-E18)</f>
        <v>0</v>
      </c>
      <c r="F20" s="21">
        <f t="shared" si="10"/>
        <v>0</v>
      </c>
      <c r="G20" s="21">
        <f t="shared" si="10"/>
        <v>0</v>
      </c>
      <c r="H20" s="21">
        <f>IF((H9+H13-H18)&gt;0,0,H9+H13-H18)</f>
        <v>0</v>
      </c>
      <c r="I20" s="21">
        <f t="shared" ref="I20:O20" si="11">IF((I9+I13-I18)&gt;0,0,I9+I13-I18)</f>
        <v>0</v>
      </c>
      <c r="J20" s="21">
        <f t="shared" si="11"/>
        <v>0</v>
      </c>
      <c r="K20" s="21">
        <f t="shared" si="11"/>
        <v>0</v>
      </c>
      <c r="L20" s="21">
        <f t="shared" si="11"/>
        <v>0</v>
      </c>
      <c r="M20" s="21">
        <f t="shared" si="11"/>
        <v>0</v>
      </c>
      <c r="N20" s="21">
        <f t="shared" si="11"/>
        <v>0</v>
      </c>
      <c r="O20" s="21">
        <f t="shared" si="11"/>
        <v>0</v>
      </c>
      <c r="P20" s="38">
        <f t="shared" si="10"/>
        <v>0</v>
      </c>
      <c r="Q20" s="53">
        <f t="shared" si="10"/>
        <v>0</v>
      </c>
      <c r="R20" s="21">
        <f t="shared" si="10"/>
        <v>0</v>
      </c>
      <c r="S20" s="21">
        <f t="shared" si="10"/>
        <v>0</v>
      </c>
      <c r="T20" s="21">
        <f t="shared" si="10"/>
        <v>0</v>
      </c>
      <c r="U20" s="21">
        <f t="shared" si="10"/>
        <v>0</v>
      </c>
      <c r="V20" s="21">
        <f t="shared" si="10"/>
        <v>0</v>
      </c>
      <c r="W20" s="21">
        <f t="shared" si="10"/>
        <v>0</v>
      </c>
      <c r="X20" s="21">
        <f t="shared" si="10"/>
        <v>0</v>
      </c>
      <c r="Y20" s="21">
        <f t="shared" ref="Y20:AA20" si="12">IF((Y9+Y13-Y18)&gt;0,0,Y9+Y13-Y18)</f>
        <v>0</v>
      </c>
      <c r="Z20" s="21">
        <f t="shared" si="12"/>
        <v>0</v>
      </c>
      <c r="AA20" s="22">
        <f t="shared" si="12"/>
        <v>0</v>
      </c>
      <c r="AD20" s="25"/>
      <c r="AE20" s="25"/>
      <c r="AF20" s="25"/>
      <c r="AG20" s="25"/>
      <c r="AH20" s="25"/>
      <c r="AI20" s="25"/>
    </row>
    <row r="21" spans="1:35" s="25" customFormat="1" ht="27.65" customHeight="1" thickBot="1" x14ac:dyDescent="0.4">
      <c r="A21" s="66" t="s">
        <v>16</v>
      </c>
      <c r="B21" s="68" t="str">
        <f>B3</f>
        <v>Janvier</v>
      </c>
      <c r="C21" s="23"/>
      <c r="D21" s="76"/>
      <c r="E21" s="54">
        <f>IF(E8=$B$3,E9+E13-E18,0)</f>
        <v>0</v>
      </c>
      <c r="F21" s="24">
        <f>IF(VLOOKUP($B$3,$AD$2:$AE$10,2,FALSE)&gt;2,0,IF(VLOOKUP($B$3,$AD$2:$AE$10,2,FALSE)&lt;2,E21+F13-F18,IF(F8=$B$3,F9+F13-F18,0)))</f>
        <v>0</v>
      </c>
      <c r="G21" s="24">
        <f>IF(VLOOKUP($B$3,$AD$2:$AE$10,2,FALSE)&gt;3,0,IF(VLOOKUP($B$3,$AD$2:$AE$10,2,FALSE)&lt;3,F21+G13-G18,IF(G8=$B$3,G9+G13-G18,0)))</f>
        <v>0</v>
      </c>
      <c r="H21" s="24">
        <f>IF(VLOOKUP($B$3,$AD$2:$AE$10,2,FALSE)&gt;4,0,IF(VLOOKUP($B$3,$AD$2:$AE$10,2,FALSE)&lt;4,G21+H13-H18,IF(H8=$B$3,H9+H13-H18,0)))</f>
        <v>0</v>
      </c>
      <c r="I21" s="24">
        <f>IF(VLOOKUP($B$3,$AD$2:$AE$10,2,FALSE)&gt;5,0,IF(VLOOKUP($B$3,$AD$2:$AE$10,2,FALSE)&lt;5,G21+H13-H18,IF(H8=$B$3,H9+H13-H18,0)))</f>
        <v>0</v>
      </c>
      <c r="J21" s="24">
        <f>IF(VLOOKUP($B$3,$AD$2:$AE$10,2,FALSE)&gt;6,0,IF(VLOOKUP($B$3,$AD$2:$AE$10,2,FALSE)&lt;6,I21+J13-J18,IF(J8=$B$3,J9+J13-J18,0)))</f>
        <v>0</v>
      </c>
      <c r="K21" s="24">
        <f t="shared" ref="K21:O21" si="13">J21+K13-K18</f>
        <v>0</v>
      </c>
      <c r="L21" s="24">
        <f t="shared" si="13"/>
        <v>0</v>
      </c>
      <c r="M21" s="24">
        <f t="shared" si="13"/>
        <v>0</v>
      </c>
      <c r="N21" s="24">
        <f t="shared" si="13"/>
        <v>0</v>
      </c>
      <c r="O21" s="24">
        <f t="shared" si="13"/>
        <v>0</v>
      </c>
      <c r="P21" s="39">
        <f>O21+P13-P18</f>
        <v>0</v>
      </c>
      <c r="Q21" s="54">
        <f t="shared" ref="Q21:X21" si="14">P21+Q13-Q18</f>
        <v>0</v>
      </c>
      <c r="R21" s="24">
        <f t="shared" si="14"/>
        <v>0</v>
      </c>
      <c r="S21" s="24">
        <f t="shared" si="14"/>
        <v>0</v>
      </c>
      <c r="T21" s="24">
        <f t="shared" si="14"/>
        <v>0</v>
      </c>
      <c r="U21" s="24">
        <f t="shared" si="14"/>
        <v>0</v>
      </c>
      <c r="V21" s="24">
        <f t="shared" si="14"/>
        <v>0</v>
      </c>
      <c r="W21" s="24">
        <f t="shared" si="14"/>
        <v>0</v>
      </c>
      <c r="X21" s="24">
        <f t="shared" si="14"/>
        <v>0</v>
      </c>
      <c r="Y21" s="24">
        <f t="shared" ref="Y21" si="15">X21+Y13-Y18</f>
        <v>0</v>
      </c>
      <c r="Z21" s="24">
        <f t="shared" ref="Z21" si="16">Y21+Z13-Z18</f>
        <v>0</v>
      </c>
      <c r="AA21" s="43">
        <f t="shared" ref="AA21" si="17">Z21+AA13-AA18</f>
        <v>0</v>
      </c>
      <c r="AD21"/>
      <c r="AE21"/>
      <c r="AF21"/>
      <c r="AG21"/>
      <c r="AH21"/>
      <c r="AI21"/>
    </row>
    <row r="22" spans="1:35" ht="15" thickBot="1" x14ac:dyDescent="0.4">
      <c r="A22" s="14"/>
      <c r="B22" s="10"/>
      <c r="C22" s="10"/>
      <c r="D22" s="10"/>
      <c r="E22" s="12"/>
      <c r="F22" s="12"/>
      <c r="G22" s="12"/>
      <c r="H22" s="12"/>
      <c r="I22" s="12"/>
      <c r="J22" s="12"/>
    </row>
    <row r="23" spans="1:35" ht="27.65" customHeight="1" thickBot="1" x14ac:dyDescent="0.4">
      <c r="A23" s="1" t="s">
        <v>17</v>
      </c>
      <c r="B23" s="34" t="str">
        <f>B3</f>
        <v>Janvier</v>
      </c>
      <c r="C23" s="3"/>
      <c r="D23" s="3"/>
      <c r="E23" s="35">
        <f>IF(VLOOKUP($B$3,$AD$2:$AI$10,6,FALSE)&gt;0,0,VLOOKUP($B$3,$AD$2:$AI$10,6,FALSE))</f>
        <v>0</v>
      </c>
      <c r="F23" s="5"/>
      <c r="G23" s="5"/>
      <c r="H23" s="5"/>
      <c r="I23" s="5"/>
      <c r="J23" s="5"/>
    </row>
    <row r="24" spans="1:35" ht="15" thickBot="1" x14ac:dyDescent="0.4">
      <c r="A24" s="15"/>
      <c r="B24" s="3"/>
      <c r="C24" s="3"/>
      <c r="D24" s="3"/>
      <c r="E24" s="5"/>
      <c r="F24" s="5"/>
      <c r="G24" s="5"/>
      <c r="H24" s="5"/>
      <c r="I24" s="5"/>
      <c r="J24" s="5"/>
    </row>
    <row r="25" spans="1:35" ht="27.65" customHeight="1" x14ac:dyDescent="0.35">
      <c r="A25" s="16" t="s">
        <v>18</v>
      </c>
      <c r="B25" s="3"/>
      <c r="C25" s="3"/>
      <c r="D25" s="3"/>
      <c r="E25" s="32">
        <v>0</v>
      </c>
      <c r="F25" s="5"/>
      <c r="G25" s="5"/>
      <c r="H25" s="5"/>
      <c r="I25" s="5"/>
      <c r="J25" s="5"/>
    </row>
    <row r="26" spans="1:35" ht="27.65" customHeight="1" x14ac:dyDescent="0.35">
      <c r="A26" s="17" t="s">
        <v>19</v>
      </c>
      <c r="B26" s="3"/>
      <c r="C26" s="3"/>
      <c r="D26" s="3"/>
      <c r="E26" s="33">
        <v>0</v>
      </c>
      <c r="F26" s="5"/>
      <c r="G26" s="5"/>
      <c r="H26" s="5"/>
      <c r="I26" s="5"/>
      <c r="J26" s="5"/>
    </row>
    <row r="27" spans="1:35" ht="27.65" customHeight="1" thickBot="1" x14ac:dyDescent="0.4">
      <c r="A27" s="18" t="s">
        <v>20</v>
      </c>
      <c r="B27" s="3"/>
      <c r="C27" s="3"/>
      <c r="D27" s="3"/>
      <c r="E27" s="19">
        <f>-(E23+E25+E26)</f>
        <v>0</v>
      </c>
      <c r="F27" s="5"/>
      <c r="G27" s="5"/>
      <c r="H27" s="5"/>
      <c r="I27" s="5"/>
      <c r="J27" s="5"/>
    </row>
    <row r="33" spans="1:1" x14ac:dyDescent="0.35">
      <c r="A33"/>
    </row>
  </sheetData>
  <mergeCells count="8">
    <mergeCell ref="B9:D9"/>
    <mergeCell ref="B7:J7"/>
    <mergeCell ref="B6:D6"/>
    <mergeCell ref="E6:P6"/>
    <mergeCell ref="K7:P7"/>
    <mergeCell ref="Q6:AA6"/>
    <mergeCell ref="Q7:AA7"/>
    <mergeCell ref="A1:AA1"/>
  </mergeCells>
  <dataValidations count="1">
    <dataValidation type="list" allowBlank="1" showInputMessage="1" showErrorMessage="1" sqref="B3" xr:uid="{00000000-0002-0000-0000-000000000000}">
      <formula1>$E$8:$J$8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Footer>&amp;R&amp;1#&amp;"Calibri"&amp;10&amp;K0000FFClassification 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4C845C4618C54B9E039F7E3616DDC8" ma:contentTypeVersion="2" ma:contentTypeDescription="Create a new document." ma:contentTypeScope="" ma:versionID="6f6414e030231df17716d38b67e403bd">
  <xsd:schema xmlns:xsd="http://www.w3.org/2001/XMLSchema" xmlns:xs="http://www.w3.org/2001/XMLSchema" xmlns:p="http://schemas.microsoft.com/office/2006/metadata/properties" xmlns:ns3="ae39cb72-70fa-4fc6-be3e-b6219dd86620" targetNamespace="http://schemas.microsoft.com/office/2006/metadata/properties" ma:root="true" ma:fieldsID="ea2d8b61668cbe962fa48c6def2a15e2" ns3:_="">
    <xsd:import namespace="ae39cb72-70fa-4fc6-be3e-b6219dd8662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9cb72-70fa-4fc6-be3e-b6219dd8662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39cb72-70fa-4fc6-be3e-b6219dd86620">
      <UserInfo>
        <DisplayName>FABRY Martine</DisplayName>
        <AccountId>11519</AccountId>
        <AccountType/>
      </UserInfo>
      <UserInfo>
        <DisplayName>DEYNE Steven</DisplayName>
        <AccountId>12029</AccountId>
        <AccountType/>
      </UserInfo>
      <UserInfo>
        <DisplayName>BERNAERTS Chris</DisplayName>
        <AccountId>2247</AccountId>
        <AccountType/>
      </UserInfo>
      <UserInfo>
        <DisplayName>VAN SANDE Peter</DisplayName>
        <AccountId>2240</AccountId>
        <AccountType/>
      </UserInfo>
      <UserInfo>
        <DisplayName>DERAEMAECKER David</DisplayName>
        <AccountId>817</AccountId>
        <AccountType/>
      </UserInfo>
      <UserInfo>
        <DisplayName>KORTLEVEN Stephanie</DisplayName>
        <AccountId>4316</AccountId>
        <AccountType/>
      </UserInfo>
      <UserInfo>
        <DisplayName>CHRISTIAENS Peter</DisplayName>
        <AccountId>11930</AccountId>
        <AccountType/>
      </UserInfo>
      <UserInfo>
        <DisplayName>DE BIE Olivier</DisplayName>
        <AccountId>11200</AccountId>
        <AccountType/>
      </UserInfo>
      <UserInfo>
        <DisplayName>NEUVILLE Annemie</DisplayName>
        <AccountId>10421</AccountId>
        <AccountType/>
      </UserInfo>
      <UserInfo>
        <DisplayName>HALLAERT Danny</DisplayName>
        <AccountId>10789</AccountId>
        <AccountType/>
      </UserInfo>
      <UserInfo>
        <DisplayName>AVOT Sophie</DisplayName>
        <AccountId>14195</AccountId>
        <AccountType/>
      </UserInfo>
      <UserInfo>
        <DisplayName>DE ZUTTER Joachim</DisplayName>
        <AccountId>11963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A42DC85-D902-4202-94D4-7E8F52CF9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39cb72-70fa-4fc6-be3e-b6219dd86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127C0D-2217-416B-93D8-7B18E120C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CC6BF-4099-4A03-9DC3-611C64D2DA74}">
  <ds:schemaRefs>
    <ds:schemaRef ds:uri="ae39cb72-70fa-4fc6-be3e-b6219dd8662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Moreau, A. (Albin)</dc:creator>
  <cp:keywords/>
  <dc:description/>
  <cp:lastModifiedBy>Ottevaere Bjorn</cp:lastModifiedBy>
  <cp:revision/>
  <dcterms:created xsi:type="dcterms:W3CDTF">2020-03-21T18:11:14Z</dcterms:created>
  <dcterms:modified xsi:type="dcterms:W3CDTF">2021-01-13T09:36:03Z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0x010100C14C845C4618C54B9E039F7E3616DDC8</vt:lpwstr>
  </property>
  <property fmtid="{D5CDD505-2E9C-101B-9397-08002B2CF9AE}" pid="3" name="MSIP_Label_812e1ed0-4700-41e0-aec3-61ed249f3333_Enabled">
    <vt:lpwstr>true</vt:lpwstr>
  </property>
  <property fmtid="{D5CDD505-2E9C-101B-9397-08002B2CF9AE}" pid="4" name="MSIP_Label_812e1ed0-4700-41e0-aec3-61ed249f3333_SetDate">
    <vt:lpwstr>2021-01-13T09:36:03Z</vt:lpwstr>
  </property>
  <property fmtid="{D5CDD505-2E9C-101B-9397-08002B2CF9AE}" pid="5" name="MSIP_Label_812e1ed0-4700-41e0-aec3-61ed249f3333_Method">
    <vt:lpwstr>Standard</vt:lpwstr>
  </property>
  <property fmtid="{D5CDD505-2E9C-101B-9397-08002B2CF9AE}" pid="6" name="MSIP_Label_812e1ed0-4700-41e0-aec3-61ed249f3333_Name">
    <vt:lpwstr>Internal - Standard</vt:lpwstr>
  </property>
  <property fmtid="{D5CDD505-2E9C-101B-9397-08002B2CF9AE}" pid="7" name="MSIP_Label_812e1ed0-4700-41e0-aec3-61ed249f3333_SiteId">
    <vt:lpwstr>614f9c25-bffa-42c7-86d8-964101f55fa2</vt:lpwstr>
  </property>
  <property fmtid="{D5CDD505-2E9C-101B-9397-08002B2CF9AE}" pid="8" name="MSIP_Label_812e1ed0-4700-41e0-aec3-61ed249f3333_ActionId">
    <vt:lpwstr>53f462d0-a02e-48ad-803e-f4760244bcce</vt:lpwstr>
  </property>
  <property fmtid="{D5CDD505-2E9C-101B-9397-08002B2CF9AE}" pid="9" name="MSIP_Label_812e1ed0-4700-41e0-aec3-61ed249f3333_ContentBits">
    <vt:lpwstr>2</vt:lpwstr>
  </property>
</Properties>
</file>